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ni-my.sharepoint.com/personal/jukka_koskinen_tuni_fi/Documents/Tiedostot/TT/P5-ENG/"/>
    </mc:Choice>
  </mc:AlternateContent>
  <xr:revisionPtr revIDLastSave="109" documentId="13_ncr:1_{48229415-1866-41F6-B7BD-D67A552B239C}" xr6:coauthVersionLast="47" xr6:coauthVersionMax="47" xr10:uidLastSave="{13A156E5-22B5-444F-B0F9-535624F82501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12" i="1"/>
  <c r="J10" i="1"/>
  <c r="K10" i="1" s="1"/>
  <c r="L10" i="1" s="1"/>
  <c r="K12" i="1" l="1"/>
  <c r="E12" i="1"/>
  <c r="K15" i="1" l="1"/>
  <c r="K17" i="1" s="1"/>
  <c r="L12" i="1"/>
  <c r="E15" i="1"/>
  <c r="G14" i="1" s="1"/>
  <c r="K19" i="1" l="1"/>
  <c r="L13" i="1" s="1"/>
  <c r="L17" i="1" l="1"/>
  <c r="L19" i="1"/>
  <c r="L20" i="1" s="1"/>
</calcChain>
</file>

<file path=xl/sharedStrings.xml><?xml version="1.0" encoding="utf-8"?>
<sst xmlns="http://schemas.openxmlformats.org/spreadsheetml/2006/main" count="27" uniqueCount="24">
  <si>
    <t>Harpo</t>
  </si>
  <si>
    <t>Exam 1</t>
  </si>
  <si>
    <t>Exam 2</t>
  </si>
  <si>
    <t>Exam 3</t>
  </si>
  <si>
    <t>correct</t>
  </si>
  <si>
    <t>empty</t>
  </si>
  <si>
    <t>wrong</t>
  </si>
  <si>
    <t>tasks</t>
  </si>
  <si>
    <t>Cyber security 1 exam scoring</t>
  </si>
  <si>
    <t>points (gp)</t>
  </si>
  <si>
    <t>Grade</t>
  </si>
  <si>
    <t>Exam</t>
  </si>
  <si>
    <t>points</t>
  </si>
  <si>
    <t>Grade point sum</t>
  </si>
  <si>
    <t>=min</t>
  </si>
  <si>
    <t xml:space="preserve">points in these dark </t>
  </si>
  <si>
    <t>green cells.</t>
  </si>
  <si>
    <t>Or, clear Ex 1 and 2 cells, and write</t>
  </si>
  <si>
    <t># of answers here.</t>
  </si>
  <si>
    <t># of</t>
  </si>
  <si>
    <t>Write your results or estimates in green cells to see how grading works.</t>
  </si>
  <si>
    <t>max=</t>
  </si>
  <si>
    <t>1+7</t>
  </si>
  <si>
    <r>
      <t xml:space="preserve">Give Harpo and </t>
    </r>
    <r>
      <rPr>
        <b/>
        <sz val="10"/>
        <color theme="1"/>
        <rFont val="Calibri"/>
        <family val="2"/>
        <scheme val="minor"/>
      </rPr>
      <t>exam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</si>
</sst>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2" fontId="0" fillId="0" borderId="0" xfId="0" applyNumberFormat="1"/>
    <xf numFmtId="12" fontId="0" fillId="2" borderId="0" xfId="0" applyNumberFormat="1" applyFill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12" fontId="1" fillId="0" borderId="0" xfId="0" applyNumberFormat="1" applyFont="1"/>
    <xf numFmtId="12" fontId="3" fillId="0" borderId="0" xfId="0" applyNumberFormat="1" applyFont="1"/>
    <xf numFmtId="12" fontId="4" fillId="0" borderId="0" xfId="0" applyNumberFormat="1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/>
    </xf>
    <xf numFmtId="0" fontId="5" fillId="0" borderId="2" xfId="0" applyFont="1" applyBorder="1"/>
    <xf numFmtId="0" fontId="2" fillId="5" borderId="3" xfId="0" applyFont="1" applyFill="1" applyBorder="1"/>
    <xf numFmtId="12" fontId="8" fillId="0" borderId="0" xfId="0" quotePrefix="1" applyNumberFormat="1" applyFont="1"/>
    <xf numFmtId="0" fontId="8" fillId="0" borderId="0" xfId="0" quotePrefix="1" applyFont="1"/>
    <xf numFmtId="0" fontId="5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left"/>
    </xf>
    <xf numFmtId="12" fontId="0" fillId="2" borderId="0" xfId="0" applyNumberFormat="1" applyFill="1" applyAlignment="1"/>
    <xf numFmtId="12" fontId="0" fillId="0" borderId="0" xfId="0" applyNumberFormat="1" applyAlignme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theme="2" tint="-0.24994659260841701"/>
      </font>
      <fill>
        <patternFill>
          <bgColor theme="0" tint="-0.24994659260841701"/>
        </patternFill>
      </fill>
    </dxf>
    <dxf>
      <font>
        <color theme="2" tint="-0.24994659260841701"/>
      </font>
      <fill>
        <patternFill>
          <bgColor theme="0" tint="-0.24994659260841701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L20"/>
  <sheetViews>
    <sheetView showRowColHeaders="0" tabSelected="1" zoomScale="130" zoomScaleNormal="130" workbookViewId="0">
      <selection activeCell="N5" sqref="N5"/>
    </sheetView>
  </sheetViews>
  <sheetFormatPr defaultRowHeight="15" x14ac:dyDescent="0.25"/>
  <cols>
    <col min="1" max="1" width="3.140625" customWidth="1"/>
    <col min="2" max="2" width="2" customWidth="1"/>
    <col min="3" max="3" width="4.140625" bestFit="1" customWidth="1"/>
    <col min="4" max="4" width="8.7109375" customWidth="1"/>
    <col min="5" max="5" width="1.85546875" hidden="1" customWidth="1"/>
    <col min="6" max="6" width="9.85546875" bestFit="1" customWidth="1"/>
    <col min="7" max="7" width="6.5703125" bestFit="1" customWidth="1"/>
    <col min="8" max="8" width="6.7109375" customWidth="1"/>
    <col min="9" max="9" width="6.140625" customWidth="1"/>
    <col min="10" max="10" width="6.5703125" bestFit="1" customWidth="1"/>
    <col min="11" max="11" width="10.5703125" bestFit="1" customWidth="1"/>
  </cols>
  <sheetData>
    <row r="1" spans="3:12" ht="18.75" x14ac:dyDescent="0.3">
      <c r="C1" s="4" t="s">
        <v>8</v>
      </c>
    </row>
    <row r="2" spans="3:12" x14ac:dyDescent="0.25">
      <c r="C2" t="s">
        <v>20</v>
      </c>
    </row>
    <row r="4" spans="3:12" x14ac:dyDescent="0.25">
      <c r="F4" s="10" t="s">
        <v>23</v>
      </c>
    </row>
    <row r="5" spans="3:12" x14ac:dyDescent="0.25">
      <c r="C5" s="11" t="s">
        <v>19</v>
      </c>
      <c r="F5" s="10" t="s">
        <v>15</v>
      </c>
      <c r="K5" s="26" t="s">
        <v>10</v>
      </c>
    </row>
    <row r="6" spans="3:12" ht="15.75" thickBot="1" x14ac:dyDescent="0.3">
      <c r="C6" s="11" t="s">
        <v>7</v>
      </c>
      <c r="F6" s="10" t="s">
        <v>16</v>
      </c>
      <c r="K6" s="3" t="s">
        <v>9</v>
      </c>
    </row>
    <row r="7" spans="3:12" ht="15.75" x14ac:dyDescent="0.25">
      <c r="C7" s="12">
        <v>30</v>
      </c>
      <c r="D7" s="5" t="s">
        <v>0</v>
      </c>
      <c r="F7" s="13">
        <v>15</v>
      </c>
      <c r="G7" s="11" t="s">
        <v>17</v>
      </c>
      <c r="H7" s="11"/>
      <c r="I7" s="11"/>
      <c r="K7" s="6">
        <f>MIN(F8,F7)</f>
        <v>15</v>
      </c>
      <c r="L7" t="str">
        <f>IF(F7&gt;F8,"You cannot get more than "&amp;F8&amp;" gp from Harpo","")</f>
        <v/>
      </c>
    </row>
    <row r="8" spans="3:12" x14ac:dyDescent="0.25">
      <c r="C8" s="12"/>
      <c r="D8" s="21" t="s">
        <v>21</v>
      </c>
      <c r="F8" s="22">
        <v>25</v>
      </c>
      <c r="G8" s="11" t="s">
        <v>18</v>
      </c>
      <c r="H8" s="11"/>
      <c r="I8" s="11"/>
      <c r="J8" s="25" t="s">
        <v>11</v>
      </c>
    </row>
    <row r="9" spans="3:12" x14ac:dyDescent="0.25">
      <c r="C9" s="12"/>
      <c r="F9" s="14"/>
      <c r="G9" s="11" t="s">
        <v>4</v>
      </c>
      <c r="H9" s="11" t="s">
        <v>5</v>
      </c>
      <c r="I9" s="11" t="s">
        <v>6</v>
      </c>
      <c r="J9" s="12" t="s">
        <v>12</v>
      </c>
      <c r="K9" s="3"/>
    </row>
    <row r="10" spans="3:12" ht="15.75" x14ac:dyDescent="0.25">
      <c r="C10" s="12">
        <v>32</v>
      </c>
      <c r="D10" s="5" t="s">
        <v>1</v>
      </c>
      <c r="F10" s="15"/>
      <c r="G10" s="23">
        <v>25</v>
      </c>
      <c r="H10" s="23">
        <v>5</v>
      </c>
      <c r="I10" s="24">
        <v>2</v>
      </c>
      <c r="J10" s="1">
        <f>IF(F10&lt;&gt;"",F10,G10-I10/3)</f>
        <v>24.333333333333332</v>
      </c>
      <c r="K10" s="6">
        <f>IF(J10&gt;=F11,J10-12,0)</f>
        <v>12.333333333333332</v>
      </c>
      <c r="L10" t="str">
        <f>IF(K10=0,"Minimum is "&amp;F11&amp;" ep.",IF(OR(F10&gt;C10,G10+H10&gt;C10),"There are only "&amp;C10&amp;" points available from that many questions!",""))</f>
        <v/>
      </c>
    </row>
    <row r="11" spans="3:12" x14ac:dyDescent="0.25">
      <c r="C11" s="12"/>
      <c r="F11" s="16">
        <v>22</v>
      </c>
      <c r="G11" s="18" t="s">
        <v>14</v>
      </c>
      <c r="H11" s="1"/>
      <c r="I11" s="1"/>
    </row>
    <row r="12" spans="3:12" ht="15.75" x14ac:dyDescent="0.25">
      <c r="C12" s="12">
        <v>52</v>
      </c>
      <c r="D12" s="5" t="s">
        <v>2</v>
      </c>
      <c r="E12">
        <f>IF(K10&lt;10,0,1)</f>
        <v>1</v>
      </c>
      <c r="F12" s="15">
        <v>25</v>
      </c>
      <c r="G12" s="2"/>
      <c r="H12" s="2"/>
      <c r="I12" s="1"/>
      <c r="J12" s="1">
        <f>IF(F12&lt;&gt;"",F12,G12-I12/3)</f>
        <v>25</v>
      </c>
      <c r="K12" s="6">
        <f>IF(AND(K10&gt;=10,J12&gt;=F13),J12-12,0)</f>
        <v>13</v>
      </c>
      <c r="L12" t="str">
        <f>IF(K12=0,"Minimum is "&amp;F13&amp;" ep.",IF(OR(F12&gt;C12,G12+H12&gt;C12),"There are only "&amp;C12&amp;" points available from that many questions!",""))</f>
        <v/>
      </c>
    </row>
    <row r="13" spans="3:12" x14ac:dyDescent="0.25">
      <c r="C13" s="12"/>
      <c r="F13" s="16">
        <v>22</v>
      </c>
      <c r="G13" s="19" t="s">
        <v>14</v>
      </c>
      <c r="J13" s="1"/>
      <c r="K13" s="1"/>
      <c r="L13" t="str">
        <f>IF(AND(K19=0,J12&lt;12+ROUNDUP((30-K7-K10)/2,1),K10&gt;=10,K7+K10&gt;=20),"Course grade is '0', but you may gain a '1' with "&amp;12+ROUNDUP((30-K7-K10)/2,1)&amp;" ep from Exam 2","")</f>
        <v/>
      </c>
    </row>
    <row r="14" spans="3:12" x14ac:dyDescent="0.25">
      <c r="C14" s="12"/>
      <c r="F14" s="14"/>
      <c r="G14" t="str">
        <f>IF(E15=0,"You must pass Exam 2 before Exam 3","")</f>
        <v/>
      </c>
    </row>
    <row r="15" spans="3:12" ht="16.5" thickBot="1" x14ac:dyDescent="0.3">
      <c r="C15" s="12" t="s">
        <v>22</v>
      </c>
      <c r="D15" s="5" t="s">
        <v>3</v>
      </c>
      <c r="E15">
        <f>IF(K12&lt;10,0,1)</f>
        <v>1</v>
      </c>
      <c r="F15" s="17">
        <v>12</v>
      </c>
      <c r="K15" s="6">
        <f>IF(K12&lt;10,0,F15)</f>
        <v>12</v>
      </c>
    </row>
    <row r="16" spans="3:12" ht="2.1" customHeight="1" x14ac:dyDescent="0.25">
      <c r="D16" s="5"/>
      <c r="K16" s="9"/>
    </row>
    <row r="17" spans="6:12" ht="15.75" x14ac:dyDescent="0.25">
      <c r="F17" s="20">
        <v>10</v>
      </c>
      <c r="G17" s="18" t="s">
        <v>14</v>
      </c>
      <c r="H17" t="s">
        <v>13</v>
      </c>
      <c r="K17" s="7">
        <f>K7+K10+K12+K15</f>
        <v>52.333333333333329</v>
      </c>
      <c r="L17" t="str">
        <f>IF(AND(J12&lt;22,K17&gt;=40),"This is a high score but without a passed Exam 2 it gives you a 1.",IF(AND(K15&lt;10,K17&gt;=60),"This is a high score but without a passed Exam 3 it gives you at most 3.",""))</f>
        <v/>
      </c>
    </row>
    <row r="18" spans="6:12" ht="2.4500000000000002" customHeight="1" x14ac:dyDescent="0.25">
      <c r="K18" s="1"/>
    </row>
    <row r="19" spans="6:12" ht="18.75" x14ac:dyDescent="0.3">
      <c r="J19" t="s">
        <v>10</v>
      </c>
      <c r="K19" s="8">
        <f>MAX(MIN(IF(J10&lt;F11,0,IF(J12&lt;F13,1,IF(K15&lt;10,3,5))),ROUNDDOWN((K17-20)/10,0)),IF(AND(K17&lt;30,K10&gt;=10,K7+K10&gt;=20,J12&gt;=12,K7+K10+2*(J12-12)&gt;=30),1,0))</f>
        <v>3</v>
      </c>
      <c r="L19" t="str">
        <f>IF(AND(K17&lt;30,K19=1),"You didn't pass with Exam 1, and you failed Exam 2,","")</f>
        <v/>
      </c>
    </row>
    <row r="20" spans="6:12" x14ac:dyDescent="0.25">
      <c r="L20" t="str">
        <f>IF(L19&lt;&gt;"","but the latter score completed Exam 1 to make it a pass anyway.","")</f>
        <v/>
      </c>
    </row>
  </sheetData>
  <conditionalFormatting sqref="F12:K15 F16:J16">
    <cfRule type="expression" dxfId="3" priority="1">
      <formula>$E$12=0</formula>
    </cfRule>
  </conditionalFormatting>
  <conditionalFormatting sqref="F15:K15 F16:J16">
    <cfRule type="expression" dxfId="2" priority="3">
      <formula>$E$15=0</formula>
    </cfRule>
  </conditionalFormatting>
  <conditionalFormatting sqref="G10:I10">
    <cfRule type="expression" dxfId="1" priority="2">
      <formula>$F$10&lt;&gt;""</formula>
    </cfRule>
  </conditionalFormatting>
  <conditionalFormatting sqref="G12:I12">
    <cfRule type="expression" dxfId="0" priority="4">
      <formula>$F$12&lt;&gt;""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 Koskinen</dc:creator>
  <cp:lastModifiedBy>Jukka Koskinen (TAU)</cp:lastModifiedBy>
  <dcterms:created xsi:type="dcterms:W3CDTF">2021-04-26T15:34:53Z</dcterms:created>
  <dcterms:modified xsi:type="dcterms:W3CDTF">2024-05-17T12:13:20Z</dcterms:modified>
</cp:coreProperties>
</file>